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PL_GEREF\2026_GEO_GEREF\POP I\ABR\"/>
    </mc:Choice>
  </mc:AlternateContent>
  <xr:revisionPtr revIDLastSave="0" documentId="13_ncr:1_{C458D052-0434-4266-AA84-B5B66CB87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SF4Jm+Nnw4nO+ySwwEUNWiQvU+t0cku9V1T2lNRWMYM="/>
    </ext>
  </extLst>
</workbook>
</file>

<file path=xl/calcChain.xml><?xml version="1.0" encoding="utf-8"?>
<calcChain xmlns="http://schemas.openxmlformats.org/spreadsheetml/2006/main">
  <c r="L18" i="1" l="1"/>
  <c r="G18" i="1"/>
  <c r="L17" i="1"/>
  <c r="G17" i="1"/>
  <c r="G5" i="1"/>
  <c r="G6" i="1"/>
  <c r="G7" i="1"/>
  <c r="G8" i="1"/>
  <c r="G9" i="1"/>
  <c r="L9" i="1"/>
  <c r="G10" i="1"/>
  <c r="L10" i="1"/>
  <c r="G11" i="1"/>
  <c r="L11" i="1"/>
  <c r="G12" i="1"/>
  <c r="L12" i="1"/>
  <c r="G13" i="1"/>
  <c r="L13" i="1"/>
  <c r="G14" i="1"/>
  <c r="L14" i="1"/>
  <c r="M14" i="1"/>
  <c r="G15" i="1"/>
  <c r="L15" i="1"/>
  <c r="M15" i="1"/>
  <c r="G16" i="1"/>
  <c r="L16" i="1"/>
</calcChain>
</file>

<file path=xl/sharedStrings.xml><?xml version="1.0" encoding="utf-8"?>
<sst xmlns="http://schemas.openxmlformats.org/spreadsheetml/2006/main" count="47" uniqueCount="31">
  <si>
    <t>Jan - 2025</t>
  </si>
  <si>
    <t>Dez - 2024</t>
  </si>
  <si>
    <t>Fev - 2025</t>
  </si>
  <si>
    <t>Mar - 2025</t>
  </si>
  <si>
    <t>Abr - 2025</t>
  </si>
  <si>
    <t>Maio - 2025</t>
  </si>
  <si>
    <t>Jun - 2025</t>
  </si>
  <si>
    <t>Jul - 2025</t>
  </si>
  <si>
    <t>Ago - 2025</t>
  </si>
  <si>
    <t>Set - 2025</t>
  </si>
  <si>
    <t>Out - 2025</t>
  </si>
  <si>
    <t>Nov - 2025</t>
  </si>
  <si>
    <t>Dez  - 2025</t>
  </si>
  <si>
    <t>Jan - 2026</t>
  </si>
  <si>
    <t>Fev - 2026</t>
  </si>
  <si>
    <t>Mês/Ano</t>
  </si>
  <si>
    <t>Rede</t>
  </si>
  <si>
    <t>Estadual</t>
  </si>
  <si>
    <t>Planejada (A)</t>
  </si>
  <si>
    <t>Em Obras de Implantação (B)</t>
  </si>
  <si>
    <t>Leito Natural</t>
  </si>
  <si>
    <t>Implantada</t>
  </si>
  <si>
    <t xml:space="preserve">Não PAV Total (C)  </t>
  </si>
  <si>
    <t>Em obras de Pavimentação (D)</t>
  </si>
  <si>
    <t>Pavimentada Pista Simples</t>
  </si>
  <si>
    <t>Em Obras de Duplicação</t>
  </si>
  <si>
    <t>Duplicada</t>
  </si>
  <si>
    <t>PAV Total (E)</t>
  </si>
  <si>
    <t>Total</t>
  </si>
  <si>
    <t>Mar - 2026</t>
  </si>
  <si>
    <t>Abr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</si>
</sst>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m\-yy"/>
  </numFmts>
  <fonts count="5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RESUM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8">
  <tableColumns count="13">
    <tableColumn id="1" xr3:uid="{00000000-0010-0000-0000-000001000000}" name="Mês/Ano"/>
    <tableColumn id="2" xr3:uid="{00000000-0010-0000-0000-000002000000}" name="Rede"/>
    <tableColumn id="3" xr3:uid="{00000000-0010-0000-0000-000003000000}" name="Planejada (A)"/>
    <tableColumn id="4" xr3:uid="{00000000-0010-0000-0000-000004000000}" name="Em Obras de Implantação (B)"/>
    <tableColumn id="5" xr3:uid="{00000000-0010-0000-0000-000005000000}" name="Leito Natural"/>
    <tableColumn id="6" xr3:uid="{00000000-0010-0000-0000-000006000000}" name="Implantada"/>
    <tableColumn id="7" xr3:uid="{00000000-0010-0000-0000-000007000000}" name="Não PAV Total (C)  "/>
    <tableColumn id="8" xr3:uid="{00000000-0010-0000-0000-000008000000}" name="Em obras de Pavimentação (D)"/>
    <tableColumn id="9" xr3:uid="{00000000-0010-0000-0000-000009000000}" name="Pavimentada Pista Simples"/>
    <tableColumn id="10" xr3:uid="{00000000-0010-0000-0000-00000A000000}" name="Em Obras de Duplicação"/>
    <tableColumn id="11" xr3:uid="{00000000-0010-0000-0000-00000B000000}" name="Duplicada"/>
    <tableColumn id="12" xr3:uid="{00000000-0010-0000-0000-00000C000000}" name="PAV Total (E)"/>
    <tableColumn id="13" xr3:uid="{00000000-0010-0000-0000-00000D000000}" name="Total"/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workbookViewId="0">
      <selection activeCell="H22" sqref="H22"/>
    </sheetView>
  </sheetViews>
  <sheetFormatPr defaultColWidth="12.625" defaultRowHeight="15" customHeight="1"/>
  <cols>
    <col min="1" max="1" width="13.75" customWidth="1"/>
    <col min="2" max="2" width="10.375" bestFit="1" customWidth="1"/>
    <col min="3" max="3" width="12.5" customWidth="1"/>
    <col min="4" max="4" width="16.625" customWidth="1"/>
    <col min="5" max="5" width="15.375" customWidth="1"/>
    <col min="6" max="6" width="16.625" customWidth="1"/>
    <col min="7" max="7" width="31.125" customWidth="1"/>
    <col min="8" max="8" width="21.375" customWidth="1"/>
    <col min="9" max="9" width="17.5" customWidth="1"/>
    <col min="10" max="10" width="20.125" customWidth="1"/>
    <col min="11" max="11" width="13" customWidth="1"/>
    <col min="12" max="12" width="13.75" customWidth="1"/>
    <col min="13" max="13" width="18.125" customWidth="1"/>
    <col min="14" max="26" width="8.625" customWidth="1"/>
  </cols>
  <sheetData>
    <row r="1" spans="1:26" ht="30" customHeight="1">
      <c r="A1" s="1" t="s">
        <v>15</v>
      </c>
      <c r="B1" s="1" t="s">
        <v>16</v>
      </c>
      <c r="C1" s="1" t="s">
        <v>18</v>
      </c>
      <c r="D1" s="1" t="s">
        <v>19</v>
      </c>
      <c r="E1" s="1" t="s">
        <v>20</v>
      </c>
      <c r="F1" s="1" t="s">
        <v>21</v>
      </c>
      <c r="G1" s="12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9" t="s">
        <v>1</v>
      </c>
      <c r="B2" s="3" t="s">
        <v>17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10" t="s">
        <v>0</v>
      </c>
      <c r="B3" s="3" t="s">
        <v>17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10" t="s">
        <v>2</v>
      </c>
      <c r="B4" s="3" t="s">
        <v>17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0" t="s">
        <v>3</v>
      </c>
      <c r="B5" s="3" t="s">
        <v>17</v>
      </c>
      <c r="C5" s="3">
        <v>623.72</v>
      </c>
      <c r="D5" s="3">
        <v>0</v>
      </c>
      <c r="E5" s="3">
        <v>7506.84</v>
      </c>
      <c r="F5" s="3">
        <v>407.09</v>
      </c>
      <c r="G5" s="3">
        <f t="shared" ref="G5:G8" si="0"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0" t="s">
        <v>4</v>
      </c>
      <c r="B6" s="3" t="s">
        <v>17</v>
      </c>
      <c r="C6" s="3">
        <v>623.72</v>
      </c>
      <c r="D6" s="3">
        <v>0</v>
      </c>
      <c r="E6" s="3">
        <v>7506.84</v>
      </c>
      <c r="F6" s="3">
        <v>407.09</v>
      </c>
      <c r="G6" s="3">
        <f t="shared" si="0"/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0" t="s">
        <v>5</v>
      </c>
      <c r="B7" s="3" t="s">
        <v>17</v>
      </c>
      <c r="C7" s="3">
        <v>623.72</v>
      </c>
      <c r="D7" s="3">
        <v>0</v>
      </c>
      <c r="E7" s="3">
        <v>7506.84</v>
      </c>
      <c r="F7" s="3">
        <v>407.09</v>
      </c>
      <c r="G7" s="3">
        <f t="shared" si="0"/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10" t="s">
        <v>6</v>
      </c>
      <c r="B8" s="3" t="s">
        <v>17</v>
      </c>
      <c r="C8" s="3">
        <v>623.72</v>
      </c>
      <c r="D8" s="3">
        <v>0</v>
      </c>
      <c r="E8" s="3">
        <v>7506.84</v>
      </c>
      <c r="F8" s="3">
        <v>407.09</v>
      </c>
      <c r="G8" s="3">
        <f t="shared" si="0"/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10" t="s">
        <v>7</v>
      </c>
      <c r="B9" s="3" t="s">
        <v>17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RESUMO!$E9+RESUMO!$F9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 t="shared" ref="L9:L12" si="1">K9+I9+J9</f>
        <v>12342.452000000001</v>
      </c>
      <c r="M9" s="3">
        <v>21270.414000000001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10" t="s">
        <v>8</v>
      </c>
      <c r="B10" s="3" t="s">
        <v>17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RESUMO!$E10+RESUMO!$F10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 t="shared" si="1"/>
        <v>12342.452000000001</v>
      </c>
      <c r="M10" s="3">
        <v>21270.414000000001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10" t="s">
        <v>9</v>
      </c>
      <c r="B11" s="3" t="s">
        <v>17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RESUMO!$E11+RESUMO!$F11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 t="shared" si="1"/>
        <v>12322.994000000001</v>
      </c>
      <c r="M11" s="3">
        <v>21212.897000000001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10" t="s">
        <v>10</v>
      </c>
      <c r="B12" s="3" t="s">
        <v>17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RESUMO!$E12+RESUMO!$F12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 t="shared" si="1"/>
        <v>12322.994000000001</v>
      </c>
      <c r="M12" s="3">
        <v>21212.897000000001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10" t="s">
        <v>11</v>
      </c>
      <c r="B13" s="3" t="s">
        <v>17</v>
      </c>
      <c r="C13" s="5">
        <v>569.47382718850008</v>
      </c>
      <c r="D13" s="3">
        <v>0</v>
      </c>
      <c r="E13" s="5">
        <v>7083.0587231463014</v>
      </c>
      <c r="F13" s="5">
        <v>286.28786611530001</v>
      </c>
      <c r="G13" s="3">
        <f>SUM(E13,F13)</f>
        <v>7369.3465892616014</v>
      </c>
      <c r="H13" s="5">
        <v>676.62522119689993</v>
      </c>
      <c r="I13" s="5">
        <v>11833.725207562406</v>
      </c>
      <c r="J13" s="5">
        <v>55.681900704200004</v>
      </c>
      <c r="K13" s="5">
        <v>769.52043566830048</v>
      </c>
      <c r="L13" s="3">
        <f>SUM(K13,J13,I13)</f>
        <v>12658.927543934906</v>
      </c>
      <c r="M13" s="3">
        <v>21274.373181581901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0" t="s">
        <v>12</v>
      </c>
      <c r="B14" s="3" t="s">
        <v>17</v>
      </c>
      <c r="C14" s="6">
        <v>569.47382718862139</v>
      </c>
      <c r="D14" s="3">
        <v>0</v>
      </c>
      <c r="E14" s="6">
        <v>7084.2573103619388</v>
      </c>
      <c r="F14" s="6">
        <v>286.28786611540386</v>
      </c>
      <c r="G14" s="3">
        <f>RESUMO!$E14+RESUMO!$F14</f>
        <v>7370.5451764773425</v>
      </c>
      <c r="H14" s="6">
        <v>676.62522119683354</v>
      </c>
      <c r="I14" s="6">
        <v>11832.669980284965</v>
      </c>
      <c r="J14" s="6">
        <v>55.681900704122945</v>
      </c>
      <c r="K14" s="6">
        <v>768.32184845248162</v>
      </c>
      <c r="L14" s="3">
        <f>K14+I14+J14</f>
        <v>12656.673729441571</v>
      </c>
      <c r="M14" s="3">
        <f t="shared" ref="M14:M15" si="2">SUM(C14,G14,H14,L14)</f>
        <v>21273.317954304366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10" t="s">
        <v>13</v>
      </c>
      <c r="B15" s="3" t="s">
        <v>17</v>
      </c>
      <c r="C15" s="6">
        <v>569.47382718862139</v>
      </c>
      <c r="D15" s="3">
        <v>0</v>
      </c>
      <c r="E15" s="6">
        <v>7084.2573103619388</v>
      </c>
      <c r="F15" s="6">
        <v>286.28786611540386</v>
      </c>
      <c r="G15" s="3">
        <f>RESUMO!$E15+RESUMO!$F15</f>
        <v>7370.5451764773425</v>
      </c>
      <c r="H15" s="6">
        <v>676.62522119683354</v>
      </c>
      <c r="I15" s="6">
        <v>11832.669980284965</v>
      </c>
      <c r="J15" s="6">
        <v>55.681900704122945</v>
      </c>
      <c r="K15" s="6">
        <v>768.32184845248162</v>
      </c>
      <c r="L15" s="3">
        <f t="shared" ref="L15" si="3">K15+I15+J15</f>
        <v>12656.673729441571</v>
      </c>
      <c r="M15" s="3">
        <f t="shared" si="2"/>
        <v>21273.317954304366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11" t="s">
        <v>14</v>
      </c>
      <c r="B16" s="3" t="s">
        <v>17</v>
      </c>
      <c r="C16" s="6">
        <v>593.67832799380017</v>
      </c>
      <c r="D16" s="7">
        <v>0</v>
      </c>
      <c r="E16" s="6">
        <v>7112.0674468621974</v>
      </c>
      <c r="F16" s="6">
        <v>287.05651398539999</v>
      </c>
      <c r="G16" s="8">
        <f>SUM(E16,F16)</f>
        <v>7399.1239608475971</v>
      </c>
      <c r="H16" s="6">
        <v>744.41742223799997</v>
      </c>
      <c r="I16" s="6">
        <v>11834.810285148596</v>
      </c>
      <c r="J16" s="6">
        <v>57.345250528400008</v>
      </c>
      <c r="K16" s="6">
        <v>769.39430563800011</v>
      </c>
      <c r="L16" s="3">
        <f>SUM(I16:K16)</f>
        <v>12661.549841314996</v>
      </c>
      <c r="M16" s="3">
        <v>21398.769552394398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11" t="s">
        <v>29</v>
      </c>
      <c r="B17" s="13" t="s">
        <v>17</v>
      </c>
      <c r="C17" s="15">
        <v>595.559852547182</v>
      </c>
      <c r="D17" s="14">
        <v>0</v>
      </c>
      <c r="E17" s="14">
        <v>7112.6007213737585</v>
      </c>
      <c r="F17" s="14">
        <v>287.05651398548468</v>
      </c>
      <c r="G17" s="8">
        <f>SUM(E17,F17)</f>
        <v>7399.6572353592428</v>
      </c>
      <c r="H17" s="14">
        <v>622.87482565303571</v>
      </c>
      <c r="I17" s="14">
        <v>11859.427285031683</v>
      </c>
      <c r="J17" s="14">
        <v>55.65110512604798</v>
      </c>
      <c r="K17" s="14">
        <v>766.9211459707318</v>
      </c>
      <c r="L17" s="3">
        <f>SUM(I17:K17)</f>
        <v>12681.999536128462</v>
      </c>
      <c r="M17" s="3">
        <v>21300.091449687923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11" t="s">
        <v>30</v>
      </c>
      <c r="B18" s="3" t="s">
        <v>17</v>
      </c>
      <c r="C18" s="7">
        <v>595.55985254718212</v>
      </c>
      <c r="D18" s="7">
        <v>0</v>
      </c>
      <c r="E18" s="7">
        <v>7112.6007213737621</v>
      </c>
      <c r="F18" s="7">
        <v>287.05651398548468</v>
      </c>
      <c r="G18" s="8">
        <f>SUM(E18,F18)</f>
        <v>7399.6572353592464</v>
      </c>
      <c r="H18" s="7">
        <v>622.87482565303571</v>
      </c>
      <c r="I18" s="7">
        <v>11859.427285031683</v>
      </c>
      <c r="J18" s="7">
        <v>55.651105126047973</v>
      </c>
      <c r="K18" s="7">
        <v>766.92114597073191</v>
      </c>
      <c r="L18" s="3">
        <f>SUM(I18:K18)</f>
        <v>12681.999536128462</v>
      </c>
      <c r="M18" s="3">
        <v>21300.09144968793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4"/>
      <c r="B19" s="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4:26" ht="14.25" customHeight="1"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4:26" ht="14.25" customHeight="1"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4:26" ht="14.25" customHeight="1"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4:26" ht="14.25" customHeight="1"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4:26" ht="14.25" customHeight="1"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4:26" ht="14.25" customHeight="1"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4:26" ht="14.25" customHeight="1"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4:26" ht="14.25" customHeight="1"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</sheetData>
  <phoneticPr fontId="4" type="noConversion"/>
  <pageMargins left="0.511811024" right="0.511811024" top="0.78740157499999996" bottom="0.78740157499999996" header="0" footer="0"/>
  <pageSetup paperSize="9" orientation="portrait" r:id="rId1"/>
  <ignoredErrors>
    <ignoredError sqref="L16:L18" formulaRange="1"/>
    <ignoredError sqref="L13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Marcus Vinicius Cabral Mesquita</cp:lastModifiedBy>
  <dcterms:created xsi:type="dcterms:W3CDTF">2025-01-02T13:00:32Z</dcterms:created>
  <dcterms:modified xsi:type="dcterms:W3CDTF">2026-05-07T18:35:15Z</dcterms:modified>
</cp:coreProperties>
</file>